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EDIDO_COM_CALCULO_DE_FRETE" sheetId="1" r:id="rId1"/>
  </sheets>
  <definedNames>
    <definedName name="XX">NA()</definedName>
    <definedName name="XX_1">"'simulador de frete'!#ref!"</definedName>
  </definedNames>
  <calcPr fullCalcOnLoad="1"/>
</workbook>
</file>

<file path=xl/sharedStrings.xml><?xml version="1.0" encoding="utf-8"?>
<sst xmlns="http://schemas.openxmlformats.org/spreadsheetml/2006/main" count="75" uniqueCount="70">
  <si>
    <r>
      <rPr>
        <b/>
        <sz val="10.5"/>
        <color indexed="8"/>
        <rFont val="Calibri"/>
        <family val="2"/>
      </rPr>
      <t xml:space="preserve">INFORMAÇÕES DO FATURAMENTO                                </t>
    </r>
    <r>
      <rPr>
        <b/>
        <sz val="11"/>
        <color indexed="10"/>
        <rFont val="Calibri"/>
        <family val="2"/>
      </rPr>
      <t xml:space="preserve">      </t>
    </r>
  </si>
  <si>
    <t xml:space="preserve">CNPJ DA IGREJA / CPF PESSOA FÍSICA: </t>
  </si>
  <si>
    <t>Nome:</t>
  </si>
  <si>
    <t>Endereço:</t>
  </si>
  <si>
    <t>Bairro:</t>
  </si>
  <si>
    <t xml:space="preserve">CEP:  </t>
  </si>
  <si>
    <t>Cidade:</t>
  </si>
  <si>
    <t>Telefone:  (     )</t>
  </si>
  <si>
    <t>E-mail:</t>
  </si>
  <si>
    <t>INFORMAÇÕES DO RESPONSÁVEL PELO PEDIDO</t>
  </si>
  <si>
    <t>Telefone: (  )</t>
  </si>
  <si>
    <t>FORMA       DE    ENVIO     E       PAGAMENTO</t>
  </si>
  <si>
    <t>IDENTIFICAR 0 LOCAL DE ENTREGA, SE NÃO FOR 0 ENDEREÇO DA IGREJA</t>
  </si>
  <si>
    <t>CEP:</t>
  </si>
  <si>
    <r>
      <rPr>
        <sz val="9"/>
        <color indexed="8"/>
        <rFont val="Lucida Sans Unicode"/>
        <family val="2"/>
      </rPr>
      <t xml:space="preserve"> </t>
    </r>
    <r>
      <rPr>
        <sz val="12"/>
        <color indexed="8"/>
        <rFont val="Calibri"/>
        <family val="2"/>
      </rPr>
      <t>UF :</t>
    </r>
  </si>
  <si>
    <t xml:space="preserve"> Telefone:</t>
  </si>
  <si>
    <t>IDENTIFICAR O LOCAL DE ENTREGA, SE NÃO FOR O ENDEREÇO DA IGREJA</t>
  </si>
  <si>
    <t>Simulador de Frete</t>
  </si>
  <si>
    <t>Valor do Pedido</t>
  </si>
  <si>
    <t>Quantidade</t>
  </si>
  <si>
    <t>Peso
Unitário kg</t>
  </si>
  <si>
    <t>Peso
Total kg</t>
  </si>
  <si>
    <t>Preço Unitário Revista</t>
  </si>
  <si>
    <t>TOTAL</t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</si>
  <si>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01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</si>
  <si>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02</t>
    </r>
  </si>
  <si>
    <r>
      <rPr>
        <sz val="10.5"/>
        <color indexed="8"/>
        <rFont val="Calibri"/>
        <family val="2"/>
      </rPr>
      <t xml:space="preserve">Livro Professor - Brincando Vol. </t>
    </r>
    <r>
      <rPr>
        <b/>
        <sz val="10.5"/>
        <color indexed="8"/>
        <rFont val="Calibri"/>
        <family val="2"/>
      </rPr>
      <t>03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</si>
  <si>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- Crescendo</t>
    </r>
    <r>
      <rPr>
        <sz val="10.5"/>
        <color indexed="8"/>
        <rFont val="Calibri"/>
        <family val="2"/>
      </rPr>
      <t xml:space="preserve"> 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</si>
  <si>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- Crescendo </t>
    </r>
    <r>
      <rPr>
        <sz val="10.5"/>
        <color indexed="8"/>
        <rFont val="Calibri"/>
        <family val="2"/>
      </rPr>
      <t xml:space="preserve"> 3 e 4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</si>
  <si>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Caminhando</t>
    </r>
    <r>
      <rPr>
        <sz val="10.5"/>
        <color indexed="8"/>
        <rFont val="Calibri"/>
        <family val="2"/>
      </rPr>
      <t xml:space="preserve">  5 e 6 anos</t>
    </r>
  </si>
  <si>
    <r>
      <rPr>
        <sz val="10.5"/>
        <color indexed="8"/>
        <rFont val="Calibri"/>
        <family val="2"/>
      </rPr>
      <t>Livro</t>
    </r>
    <r>
      <rPr>
        <b/>
        <sz val="10.5"/>
        <color indexed="8"/>
        <rFont val="Calibri"/>
        <family val="2"/>
      </rPr>
      <t xml:space="preserve"> Professor - Caminhando</t>
    </r>
    <r>
      <rPr>
        <sz val="10.5"/>
        <color indexed="8"/>
        <rFont val="Calibri"/>
        <family val="2"/>
      </rPr>
      <t xml:space="preserve">  5 e 6 anos</t>
    </r>
  </si>
  <si>
    <r>
      <rPr>
        <b/>
        <sz val="10.5"/>
        <color indexed="8"/>
        <rFont val="Calibri"/>
        <family val="2"/>
      </rPr>
      <t xml:space="preserve">Suplemento  - Caminhando </t>
    </r>
    <r>
      <rPr>
        <sz val="10.5"/>
        <color indexed="8"/>
        <rFont val="Calibri"/>
        <family val="2"/>
      </rPr>
      <t xml:space="preserve"> 5 e 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</si>
  <si>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Aprendendo </t>
    </r>
    <r>
      <rPr>
        <sz val="10.5"/>
        <color indexed="8"/>
        <rFont val="Calibri"/>
        <family val="2"/>
      </rPr>
      <t>Aluno  7 e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</si>
  <si>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Aprendendo</t>
    </r>
    <r>
      <rPr>
        <sz val="10.5"/>
        <color indexed="8"/>
        <rFont val="Calibri"/>
        <family val="2"/>
      </rPr>
      <t xml:space="preserve">  7 e 8 anos</t>
    </r>
  </si>
  <si>
    <r>
      <rPr>
        <b/>
        <sz val="10.5"/>
        <color indexed="8"/>
        <rFont val="Calibri"/>
        <family val="2"/>
      </rPr>
      <t xml:space="preserve">Suplemento  - Aprendendo </t>
    </r>
    <r>
      <rPr>
        <sz val="10.5"/>
        <color indexed="8"/>
        <rFont val="Calibri"/>
        <family val="2"/>
      </rPr>
      <t xml:space="preserve"> 7  8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</si>
  <si>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Aluno   - Vivendo 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</si>
  <si>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- Vivendo</t>
    </r>
    <r>
      <rPr>
        <sz val="10.5"/>
        <color indexed="8"/>
        <rFont val="Calibri"/>
        <family val="2"/>
      </rPr>
      <t xml:space="preserve"> 9 a 12 anos</t>
    </r>
  </si>
  <si>
    <r>
      <rPr>
        <b/>
        <sz val="10.5"/>
        <color indexed="8"/>
        <rFont val="Calibri"/>
        <family val="2"/>
      </rPr>
      <t>Suplemento  - Vivendo</t>
    </r>
    <r>
      <rPr>
        <sz val="10.5"/>
        <color indexed="8"/>
        <rFont val="Calibri"/>
        <family val="2"/>
      </rPr>
      <t xml:space="preserve"> 9 a 12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</si>
  <si>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Dialogo</t>
    </r>
    <r>
      <rPr>
        <sz val="10.5"/>
        <color indexed="8"/>
        <rFont val="Calibri"/>
        <family val="2"/>
      </rPr>
      <t xml:space="preserve">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</si>
  <si>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  - Dialogo</t>
    </r>
    <r>
      <rPr>
        <sz val="10.5"/>
        <color indexed="8"/>
        <rFont val="Calibri"/>
        <family val="2"/>
      </rPr>
      <t xml:space="preserve">  12 a 17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</si>
  <si>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  - Atitude</t>
    </r>
    <r>
      <rPr>
        <sz val="10.5"/>
        <color indexed="8"/>
        <rFont val="Calibri"/>
        <family val="2"/>
      </rPr>
      <t xml:space="preserve"> 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</si>
  <si>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 xml:space="preserve">Professor   - Atitude </t>
    </r>
    <r>
      <rPr>
        <sz val="10.5"/>
        <color indexed="8"/>
        <rFont val="Calibri"/>
        <family val="2"/>
      </rPr>
      <t>18 a 35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</si>
  <si>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Compromisso</t>
    </r>
    <r>
      <rPr>
        <sz val="10.5"/>
        <color indexed="8"/>
        <rFont val="Calibri"/>
        <family val="2"/>
      </rPr>
      <t xml:space="preserve">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</si>
  <si>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Professor - Compromisso</t>
    </r>
    <r>
      <rPr>
        <sz val="10.5"/>
        <color indexed="8"/>
        <rFont val="Calibri"/>
        <family val="2"/>
      </rPr>
      <t xml:space="preserve">  Adultos acima de 36 anos</t>
    </r>
  </si>
  <si>
    <r>
      <rPr>
        <sz val="10.5"/>
        <color indexed="8"/>
        <rFont val="Calibri"/>
        <family val="2"/>
      </rPr>
      <t xml:space="preserve">Livro </t>
    </r>
    <r>
      <rPr>
        <b/>
        <sz val="10.5"/>
        <color indexed="8"/>
        <rFont val="Calibri"/>
        <family val="2"/>
      </rPr>
      <t>Aluno - Realização</t>
    </r>
    <r>
      <rPr>
        <sz val="10.5"/>
        <color indexed="8"/>
        <rFont val="Calibri"/>
        <family val="2"/>
      </rPr>
      <t xml:space="preserve"> Terceira idade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</si>
  <si>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Administração Eclesiástica</t>
    </r>
  </si>
  <si>
    <r>
      <rPr>
        <sz val="10.5"/>
        <color indexed="8"/>
        <rFont val="Calibri"/>
        <family val="2"/>
      </rPr>
      <t xml:space="preserve">Livro  - </t>
    </r>
    <r>
      <rPr>
        <b/>
        <sz val="10.5"/>
        <color indexed="8"/>
        <rFont val="Calibri"/>
        <family val="2"/>
      </rPr>
      <t>O Educador</t>
    </r>
  </si>
  <si>
    <r>
      <rPr>
        <sz val="10.5"/>
        <color indexed="8"/>
        <rFont val="Calibri"/>
        <family val="2"/>
      </rPr>
      <t xml:space="preserve">Livro - </t>
    </r>
    <r>
      <rPr>
        <b/>
        <sz val="10.5"/>
        <color indexed="8"/>
        <rFont val="Calibri"/>
        <family val="2"/>
      </rPr>
      <t>Louvor</t>
    </r>
  </si>
  <si>
    <t>UMHBB</t>
  </si>
  <si>
    <t>HOMEM BATISTA</t>
  </si>
  <si>
    <t>EMBAIXADOR DO REI</t>
  </si>
  <si>
    <t>TOTAL DE ITENS</t>
  </si>
  <si>
    <t>Peso Real</t>
  </si>
  <si>
    <t>TOTAL DO PEDIDO</t>
  </si>
  <si>
    <t>Peso Total
Arredondado</t>
  </si>
  <si>
    <t>FORMA DE PAGAMENTO</t>
  </si>
  <si>
    <t>PAC – ENC. NORMAL</t>
  </si>
  <si>
    <t>Frete Sudeste
R$ 15,80 kg + R$ 3,40 kg adicional</t>
  </si>
  <si>
    <t>TOTAL DO PEDIDO COM FRETE</t>
  </si>
  <si>
    <t>Frete Sul / Centro Oeste
R$ 16,70 kg + R$ 3,7 kg adicional</t>
  </si>
  <si>
    <t>TOTAL DE CAIXA</t>
  </si>
  <si>
    <t>Frete Norte / Nordeste
R$ 17,00 kg + R$ 4,20 kg adicional</t>
  </si>
  <si>
    <t>PREENCHER SOMENTE AS CELULAS ABAIXO EM CINZA</t>
  </si>
  <si>
    <r>
      <t xml:space="preserve">  Pagamento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BOLETO CNPJ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1x</t>
    </r>
    <r>
      <rPr>
        <sz val="10"/>
        <color indexed="8"/>
        <rFont val="Arial"/>
        <family val="2"/>
      </rPr>
      <t xml:space="preserve"> (     ) 30 Dias   </t>
    </r>
    <r>
      <rPr>
        <sz val="10"/>
        <color indexed="10"/>
        <rFont val="Arial"/>
        <family val="2"/>
      </rPr>
      <t xml:space="preserve">  2x</t>
    </r>
    <r>
      <rPr>
        <sz val="10"/>
        <color indexed="8"/>
        <rFont val="Arial"/>
        <family val="2"/>
      </rPr>
      <t xml:space="preserve"> (     ) 30/60       </t>
    </r>
    <r>
      <rPr>
        <sz val="10"/>
        <color indexed="10"/>
        <rFont val="Arial"/>
        <family val="2"/>
      </rPr>
      <t>3x</t>
    </r>
    <r>
      <rPr>
        <sz val="10"/>
        <color indexed="8"/>
        <rFont val="Arial"/>
        <family val="2"/>
      </rPr>
      <t xml:space="preserve"> (     ) 30/60/90  </t>
    </r>
  </si>
  <si>
    <t>desconto</t>
  </si>
  <si>
    <t xml:space="preserve">TOTAL </t>
  </si>
  <si>
    <t>Livro Professor - Brincando Vol. 4</t>
  </si>
  <si>
    <r>
      <t xml:space="preserve">Envio </t>
    </r>
    <r>
      <rPr>
        <sz val="10.5"/>
        <color indexed="8"/>
        <rFont val="Calibri"/>
        <family val="2"/>
      </rPr>
      <t xml:space="preserve">   (      )  Encomenda Normal/PAC - Correio </t>
    </r>
    <r>
      <rPr>
        <sz val="10.5"/>
        <color indexed="25"/>
        <rFont val="Calibri"/>
        <family val="2"/>
      </rPr>
      <t xml:space="preserve">    </t>
    </r>
    <r>
      <rPr>
        <sz val="10.5"/>
        <color indexed="8"/>
        <rFont val="Calibri"/>
        <family val="2"/>
      </rPr>
      <t xml:space="preserve">   (       ) Sedex           (       ) Retirar no Local  </t>
    </r>
  </si>
  <si>
    <r>
      <t>Suplemento  - Crescendo</t>
    </r>
    <r>
      <rPr>
        <sz val="10.5"/>
        <color indexed="8"/>
        <rFont val="Calibri"/>
        <family val="2"/>
      </rPr>
      <t xml:space="preserve">  3 e 4 anos</t>
    </r>
  </si>
  <si>
    <t>Esses Valores são  a partir da Serie  ___  ª 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</si>
</sst>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0\ ;\-0\ "/>
    <numFmt numFmtId="166" formatCode="#,##0.00\ ;\-#,##0.00\ ;&quot; -&quot;00\ ;@\ "/>
    <numFmt numFmtId="167" formatCode="#,##0.000\ ;\-#,##0.000\ "/>
    <numFmt numFmtId="168" formatCode="0.000"/>
    <numFmt numFmtId="169" formatCode="[$R$-416]\ #,##0.00;[Red]\-[$R$-416]\ #,##0.00"/>
    <numFmt numFmtId="170" formatCode="[$R$-416]\ #,##0.000;[Red]\-[$R$-416]\ #,##0.000"/>
  </numFmts>
  <fonts count="6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Lucida Sans Unicode"/>
      <family val="2"/>
    </font>
    <font>
      <sz val="9"/>
      <color indexed="8"/>
      <name val="Arial"/>
      <family val="2"/>
    </font>
    <font>
      <sz val="10.5"/>
      <color indexed="8"/>
      <name val="Calibri"/>
      <family val="2"/>
    </font>
    <font>
      <sz val="10.5"/>
      <color indexed="2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8"/>
      <color indexed="25"/>
      <name val="Arial"/>
      <family val="2"/>
    </font>
    <font>
      <sz val="6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25"/>
      <name val="Segoe U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F"/>
      <family val="1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F"/>
      <family val="1"/>
    </font>
    <font>
      <sz val="10"/>
      <color indexed="8"/>
      <name val="Lucida Sans Unicode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61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66" fontId="0" fillId="0" borderId="0" applyBorder="0" applyProtection="0">
      <alignment/>
    </xf>
  </cellStyleXfs>
  <cellXfs count="143">
    <xf numFmtId="0" fontId="0" fillId="0" borderId="0" xfId="0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 horizontal="right" vertical="center"/>
      <protection/>
    </xf>
    <xf numFmtId="165" fontId="2" fillId="0" borderId="0" xfId="47" applyNumberFormat="1" applyFont="1" applyFill="1" applyBorder="1" applyAlignment="1" applyProtection="1">
      <alignment horizontal="center" vertical="center"/>
      <protection/>
    </xf>
    <xf numFmtId="167" fontId="2" fillId="0" borderId="0" xfId="63" applyNumberFormat="1" applyFont="1" applyFill="1" applyBorder="1" applyAlignment="1" applyProtection="1">
      <alignment horizontal="center" vertical="center"/>
      <protection/>
    </xf>
    <xf numFmtId="168" fontId="2" fillId="0" borderId="0" xfId="47" applyNumberFormat="1" applyFont="1" applyFill="1" applyBorder="1" applyAlignment="1" applyProtection="1">
      <alignment horizontal="center" vertical="center"/>
      <protection/>
    </xf>
    <xf numFmtId="0" fontId="2" fillId="33" borderId="0" xfId="44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168" fontId="2" fillId="33" borderId="0" xfId="47" applyNumberFormat="1" applyFont="1" applyFill="1" applyBorder="1" applyAlignment="1" applyProtection="1">
      <alignment horizontal="center" vertical="center"/>
      <protection/>
    </xf>
    <xf numFmtId="168" fontId="2" fillId="33" borderId="11" xfId="4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7" fillId="33" borderId="0" xfId="0" applyNumberFormat="1" applyFont="1" applyFill="1" applyAlignment="1">
      <alignment/>
    </xf>
    <xf numFmtId="0" fontId="5" fillId="35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Alignment="1">
      <alignment horizontal="left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10" fillId="33" borderId="0" xfId="0" applyNumberFormat="1" applyFont="1" applyFill="1" applyAlignment="1">
      <alignment horizontal="left"/>
    </xf>
    <xf numFmtId="0" fontId="7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2" fillId="33" borderId="0" xfId="44" applyNumberFormat="1" applyFont="1" applyFill="1" applyBorder="1" applyAlignment="1" applyProtection="1">
      <alignment horizontal="right" vertical="center"/>
      <protection/>
    </xf>
    <xf numFmtId="165" fontId="2" fillId="33" borderId="0" xfId="47" applyNumberFormat="1" applyFont="1" applyFill="1" applyBorder="1" applyAlignment="1" applyProtection="1">
      <alignment horizontal="center" vertical="center"/>
      <protection/>
    </xf>
    <xf numFmtId="167" fontId="2" fillId="33" borderId="0" xfId="63" applyNumberFormat="1" applyFont="1" applyFill="1" applyBorder="1" applyAlignment="1" applyProtection="1">
      <alignment horizontal="center" vertical="center"/>
      <protection/>
    </xf>
    <xf numFmtId="0" fontId="15" fillId="33" borderId="0" xfId="44" applyNumberFormat="1" applyFont="1" applyFill="1" applyBorder="1" applyAlignment="1" applyProtection="1">
      <alignment horizontal="center"/>
      <protection/>
    </xf>
    <xf numFmtId="0" fontId="15" fillId="33" borderId="11" xfId="44" applyNumberFormat="1" applyFont="1" applyFill="1" applyBorder="1" applyAlignment="1" applyProtection="1">
      <alignment horizontal="center"/>
      <protection/>
    </xf>
    <xf numFmtId="165" fontId="2" fillId="33" borderId="13" xfId="47" applyNumberFormat="1" applyFont="1" applyFill="1" applyBorder="1" applyAlignment="1" applyProtection="1">
      <alignment horizontal="center" vertical="center"/>
      <protection/>
    </xf>
    <xf numFmtId="167" fontId="2" fillId="33" borderId="14" xfId="63" applyNumberFormat="1" applyFont="1" applyFill="1" applyBorder="1" applyAlignment="1" applyProtection="1">
      <alignment horizontal="center" vertical="center"/>
      <protection/>
    </xf>
    <xf numFmtId="168" fontId="2" fillId="33" borderId="15" xfId="47" applyNumberFormat="1" applyFont="1" applyFill="1" applyBorder="1" applyAlignment="1" applyProtection="1">
      <alignment horizontal="center" vertical="center"/>
      <protection/>
    </xf>
    <xf numFmtId="165" fontId="2" fillId="0" borderId="16" xfId="47" applyNumberFormat="1" applyFont="1" applyFill="1" applyBorder="1" applyAlignment="1" applyProtection="1">
      <alignment horizontal="center" vertical="center" wrapText="1"/>
      <protection/>
    </xf>
    <xf numFmtId="167" fontId="2" fillId="0" borderId="16" xfId="63" applyNumberFormat="1" applyFont="1" applyFill="1" applyBorder="1" applyAlignment="1" applyProtection="1">
      <alignment horizontal="center" vertical="center" wrapText="1"/>
      <protection/>
    </xf>
    <xf numFmtId="168" fontId="2" fillId="0" borderId="16" xfId="47" applyNumberFormat="1" applyFont="1" applyFill="1" applyBorder="1" applyAlignment="1" applyProtection="1">
      <alignment horizontal="center" vertical="center" wrapText="1"/>
      <protection/>
    </xf>
    <xf numFmtId="0" fontId="2" fillId="0" borderId="17" xfId="44" applyNumberFormat="1" applyFont="1" applyFill="1" applyBorder="1" applyAlignment="1" applyProtection="1">
      <alignment horizontal="center" wrapText="1"/>
      <protection/>
    </xf>
    <xf numFmtId="0" fontId="2" fillId="0" borderId="10" xfId="44" applyNumberFormat="1" applyFont="1" applyFill="1" applyBorder="1" applyAlignment="1" applyProtection="1">
      <alignment horizontal="center" wrapText="1"/>
      <protection/>
    </xf>
    <xf numFmtId="0" fontId="2" fillId="0" borderId="17" xfId="44" applyNumberFormat="1" applyFont="1" applyFill="1" applyBorder="1" applyAlignment="1" applyProtection="1">
      <alignment horizontal="center" vertical="center"/>
      <protection/>
    </xf>
    <xf numFmtId="0" fontId="8" fillId="0" borderId="18" xfId="44" applyFont="1" applyFill="1" applyBorder="1" applyAlignment="1" applyProtection="1">
      <alignment horizontal="right" vertical="center"/>
      <protection/>
    </xf>
    <xf numFmtId="167" fontId="2" fillId="0" borderId="19" xfId="63" applyNumberFormat="1" applyFont="1" applyFill="1" applyBorder="1" applyAlignment="1" applyProtection="1">
      <alignment horizontal="center" vertical="center"/>
      <protection/>
    </xf>
    <xf numFmtId="168" fontId="2" fillId="0" borderId="19" xfId="47" applyNumberFormat="1" applyFont="1" applyFill="1" applyBorder="1" applyAlignment="1" applyProtection="1">
      <alignment horizontal="center" vertical="center"/>
      <protection/>
    </xf>
    <xf numFmtId="169" fontId="16" fillId="0" borderId="17" xfId="0" applyNumberFormat="1" applyFont="1" applyBorder="1" applyAlignment="1">
      <alignment horizontal="center" wrapText="1"/>
    </xf>
    <xf numFmtId="0" fontId="2" fillId="0" borderId="0" xfId="44" applyNumberFormat="1" applyFont="1" applyFill="1" applyBorder="1" applyAlignment="1" applyProtection="1">
      <alignment horizontal="center" wrapText="1"/>
      <protection/>
    </xf>
    <xf numFmtId="169" fontId="2" fillId="0" borderId="17" xfId="44" applyNumberFormat="1" applyFont="1" applyFill="1" applyBorder="1" applyAlignment="1" applyProtection="1">
      <alignment horizontal="center" vertical="center"/>
      <protection/>
    </xf>
    <xf numFmtId="0" fontId="8" fillId="0" borderId="18" xfId="44" applyNumberFormat="1" applyFont="1" applyFill="1" applyBorder="1" applyAlignment="1" applyProtection="1">
      <alignment horizontal="right" vertical="center"/>
      <protection/>
    </xf>
    <xf numFmtId="167" fontId="2" fillId="0" borderId="17" xfId="63" applyNumberFormat="1" applyFont="1" applyFill="1" applyBorder="1" applyAlignment="1" applyProtection="1">
      <alignment horizontal="center" vertical="center"/>
      <protection/>
    </xf>
    <xf numFmtId="168" fontId="2" fillId="0" borderId="17" xfId="47" applyNumberFormat="1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3" fillId="0" borderId="18" xfId="44" applyNumberFormat="1" applyFont="1" applyFill="1" applyBorder="1" applyAlignment="1" applyProtection="1">
      <alignment horizontal="right" vertical="center"/>
      <protection/>
    </xf>
    <xf numFmtId="0" fontId="2" fillId="0" borderId="20" xfId="44" applyNumberFormat="1" applyFont="1" applyFill="1" applyBorder="1" applyAlignment="1" applyProtection="1">
      <alignment horizontal="center" vertical="center"/>
      <protection/>
    </xf>
    <xf numFmtId="0" fontId="3" fillId="0" borderId="21" xfId="44" applyNumberFormat="1" applyFont="1" applyFill="1" applyBorder="1" applyAlignment="1" applyProtection="1">
      <alignment horizontal="right" vertical="center"/>
      <protection/>
    </xf>
    <xf numFmtId="0" fontId="8" fillId="0" borderId="20" xfId="44" applyNumberFormat="1" applyFont="1" applyFill="1" applyBorder="1" applyAlignment="1" applyProtection="1">
      <alignment horizontal="right" vertical="center"/>
      <protection/>
    </xf>
    <xf numFmtId="0" fontId="8" fillId="0" borderId="21" xfId="44" applyNumberFormat="1" applyFont="1" applyFill="1" applyBorder="1" applyAlignment="1" applyProtection="1">
      <alignment horizontal="right" vertical="center"/>
      <protection/>
    </xf>
    <xf numFmtId="167" fontId="2" fillId="0" borderId="20" xfId="63" applyNumberFormat="1" applyFont="1" applyFill="1" applyBorder="1" applyAlignment="1" applyProtection="1">
      <alignment horizontal="center" vertical="center"/>
      <protection/>
    </xf>
    <xf numFmtId="0" fontId="2" fillId="34" borderId="17" xfId="44" applyNumberFormat="1" applyFont="1" applyFill="1" applyBorder="1" applyAlignment="1" applyProtection="1">
      <alignment horizontal="center" vertical="center"/>
      <protection/>
    </xf>
    <xf numFmtId="0" fontId="5" fillId="34" borderId="18" xfId="44" applyNumberFormat="1" applyFont="1" applyFill="1" applyBorder="1" applyAlignment="1" applyProtection="1">
      <alignment horizontal="right" vertical="center"/>
      <protection/>
    </xf>
    <xf numFmtId="167" fontId="2" fillId="34" borderId="17" xfId="63" applyNumberFormat="1" applyFont="1" applyFill="1" applyBorder="1" applyAlignment="1" applyProtection="1">
      <alignment horizontal="center" vertical="center"/>
      <protection/>
    </xf>
    <xf numFmtId="168" fontId="2" fillId="34" borderId="17" xfId="47" applyNumberFormat="1" applyFont="1" applyFill="1" applyBorder="1" applyAlignment="1" applyProtection="1">
      <alignment horizontal="center" vertical="center"/>
      <protection/>
    </xf>
    <xf numFmtId="166" fontId="15" fillId="34" borderId="17" xfId="63" applyFont="1" applyFill="1" applyBorder="1" applyAlignment="1" applyProtection="1">
      <alignment horizontal="center"/>
      <protection/>
    </xf>
    <xf numFmtId="0" fontId="2" fillId="34" borderId="0" xfId="44" applyNumberFormat="1" applyFont="1" applyFill="1" applyBorder="1" applyAlignment="1" applyProtection="1">
      <alignment horizontal="center"/>
      <protection/>
    </xf>
    <xf numFmtId="169" fontId="2" fillId="34" borderId="17" xfId="44" applyNumberFormat="1" applyFont="1" applyFill="1" applyBorder="1" applyAlignment="1" applyProtection="1">
      <alignment horizontal="center" vertical="center"/>
      <protection/>
    </xf>
    <xf numFmtId="0" fontId="2" fillId="0" borderId="17" xfId="44" applyNumberFormat="1" applyFont="1" applyFill="1" applyBorder="1" applyAlignment="1" applyProtection="1">
      <alignment horizontal="center" vertical="center"/>
      <protection/>
    </xf>
    <xf numFmtId="0" fontId="15" fillId="0" borderId="17" xfId="44" applyNumberFormat="1" applyFont="1" applyFill="1" applyBorder="1" applyAlignment="1" applyProtection="1">
      <alignment horizontal="right" vertical="center"/>
      <protection/>
    </xf>
    <xf numFmtId="167" fontId="2" fillId="0" borderId="17" xfId="63" applyNumberFormat="1" applyFont="1" applyFill="1" applyBorder="1" applyAlignment="1" applyProtection="1">
      <alignment horizontal="center" vertical="center"/>
      <protection/>
    </xf>
    <xf numFmtId="168" fontId="2" fillId="0" borderId="17" xfId="47" applyNumberFormat="1" applyFont="1" applyFill="1" applyBorder="1" applyAlignment="1" applyProtection="1">
      <alignment horizontal="center" vertical="center"/>
      <protection/>
    </xf>
    <xf numFmtId="0" fontId="2" fillId="0" borderId="17" xfId="44" applyNumberFormat="1" applyFont="1" applyFill="1" applyBorder="1" applyAlignment="1" applyProtection="1">
      <alignment horizontal="center"/>
      <protection/>
    </xf>
    <xf numFmtId="169" fontId="2" fillId="0" borderId="17" xfId="44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/>
    </xf>
    <xf numFmtId="0" fontId="15" fillId="0" borderId="17" xfId="0" applyFont="1" applyBorder="1" applyAlignment="1">
      <alignment horizontal="right"/>
    </xf>
    <xf numFmtId="166" fontId="2" fillId="0" borderId="0" xfId="63" applyFont="1" applyBorder="1" applyProtection="1">
      <alignment/>
      <protection/>
    </xf>
    <xf numFmtId="0" fontId="0" fillId="0" borderId="0" xfId="0" applyNumberFormat="1" applyAlignment="1">
      <alignment/>
    </xf>
    <xf numFmtId="169" fontId="2" fillId="0" borderId="0" xfId="44" applyNumberFormat="1" applyFont="1" applyFill="1" applyBorder="1" applyAlignment="1" applyProtection="1">
      <alignment horizontal="center" wrapText="1"/>
      <protection/>
    </xf>
    <xf numFmtId="169" fontId="4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right"/>
    </xf>
    <xf numFmtId="165" fontId="2" fillId="0" borderId="21" xfId="47" applyNumberFormat="1" applyFont="1" applyFill="1" applyBorder="1" applyAlignment="1" applyProtection="1">
      <alignment horizontal="center" vertical="center"/>
      <protection/>
    </xf>
    <xf numFmtId="165" fontId="2" fillId="0" borderId="22" xfId="47" applyNumberFormat="1" applyFont="1" applyFill="1" applyBorder="1" applyAlignment="1" applyProtection="1">
      <alignment horizontal="center" vertical="center"/>
      <protection/>
    </xf>
    <xf numFmtId="168" fontId="2" fillId="0" borderId="0" xfId="44" applyNumberFormat="1" applyFont="1" applyFill="1" applyBorder="1" applyAlignment="1" applyProtection="1">
      <alignment/>
      <protection/>
    </xf>
    <xf numFmtId="164" fontId="18" fillId="0" borderId="0" xfId="47" applyNumberFormat="1" applyFont="1" applyFill="1" applyBorder="1" applyAlignment="1" applyProtection="1">
      <alignment horizontal="center" vertical="center"/>
      <protection/>
    </xf>
    <xf numFmtId="164" fontId="19" fillId="0" borderId="0" xfId="47" applyNumberFormat="1" applyFont="1" applyFill="1" applyBorder="1" applyAlignment="1" applyProtection="1">
      <alignment horizontal="center" vertical="center"/>
      <protection/>
    </xf>
    <xf numFmtId="165" fontId="2" fillId="0" borderId="17" xfId="47" applyNumberFormat="1" applyFont="1" applyFill="1" applyBorder="1" applyAlignment="1" applyProtection="1">
      <alignment horizontal="center" vertical="center"/>
      <protection/>
    </xf>
    <xf numFmtId="164" fontId="18" fillId="0" borderId="17" xfId="47" applyNumberFormat="1" applyFont="1" applyFill="1" applyBorder="1" applyAlignment="1" applyProtection="1">
      <alignment horizontal="center" vertical="center"/>
      <protection/>
    </xf>
    <xf numFmtId="0" fontId="2" fillId="36" borderId="22" xfId="47" applyNumberFormat="1" applyFont="1" applyFill="1" applyBorder="1" applyAlignment="1" applyProtection="1">
      <alignment horizontal="center" vertical="center"/>
      <protection locked="0"/>
    </xf>
    <xf numFmtId="0" fontId="2" fillId="36" borderId="18" xfId="47" applyNumberFormat="1" applyFont="1" applyFill="1" applyBorder="1" applyAlignment="1" applyProtection="1">
      <alignment horizontal="center" vertical="center"/>
      <protection locked="0"/>
    </xf>
    <xf numFmtId="0" fontId="2" fillId="36" borderId="17" xfId="47" applyNumberFormat="1" applyFont="1" applyFill="1" applyBorder="1" applyAlignment="1" applyProtection="1">
      <alignment horizontal="center" vertical="center"/>
      <protection locked="0"/>
    </xf>
    <xf numFmtId="0" fontId="2" fillId="36" borderId="20" xfId="47" applyNumberFormat="1" applyFont="1" applyFill="1" applyBorder="1" applyAlignment="1" applyProtection="1">
      <alignment horizontal="center" vertical="center"/>
      <protection locked="0"/>
    </xf>
    <xf numFmtId="0" fontId="2" fillId="37" borderId="17" xfId="47" applyNumberFormat="1" applyFont="1" applyFill="1" applyBorder="1" applyAlignment="1" applyProtection="1">
      <alignment horizontal="center" vertical="center"/>
      <protection locked="0"/>
    </xf>
    <xf numFmtId="0" fontId="2" fillId="36" borderId="17" xfId="47" applyNumberFormat="1" applyFont="1" applyFill="1" applyBorder="1" applyAlignment="1" applyProtection="1">
      <alignment horizontal="center" vertical="center"/>
      <protection locked="0"/>
    </xf>
    <xf numFmtId="165" fontId="4" fillId="38" borderId="23" xfId="47" applyNumberFormat="1" applyFont="1" applyFill="1" applyBorder="1" applyAlignment="1" applyProtection="1">
      <alignment horizontal="center" vertical="center"/>
      <protection/>
    </xf>
    <xf numFmtId="0" fontId="15" fillId="38" borderId="0" xfId="44" applyNumberFormat="1" applyFont="1" applyFill="1" applyBorder="1" applyAlignment="1" applyProtection="1">
      <alignment horizontal="center" vertical="center"/>
      <protection/>
    </xf>
    <xf numFmtId="165" fontId="2" fillId="0" borderId="24" xfId="47" applyNumberFormat="1" applyFont="1" applyFill="1" applyBorder="1" applyAlignment="1" applyProtection="1">
      <alignment horizontal="center" vertical="center"/>
      <protection/>
    </xf>
    <xf numFmtId="166" fontId="2" fillId="39" borderId="0" xfId="63" applyFont="1" applyFill="1" applyBorder="1" applyAlignment="1" applyProtection="1">
      <alignment vertical="top"/>
      <protection/>
    </xf>
    <xf numFmtId="0" fontId="2" fillId="39" borderId="0" xfId="44" applyFill="1" applyBorder="1" applyAlignment="1" applyProtection="1">
      <alignment horizontal="center"/>
      <protection/>
    </xf>
    <xf numFmtId="9" fontId="1" fillId="39" borderId="17" xfId="51" applyFill="1" applyBorder="1" applyAlignment="1">
      <alignment horizontal="center" vertical="center"/>
    </xf>
    <xf numFmtId="169" fontId="67" fillId="0" borderId="0" xfId="44" applyNumberFormat="1" applyFont="1" applyBorder="1" applyAlignment="1" applyProtection="1">
      <alignment horizontal="center" wrapText="1"/>
      <protection/>
    </xf>
    <xf numFmtId="0" fontId="12" fillId="0" borderId="0" xfId="44" applyFont="1" applyBorder="1" applyAlignment="1" applyProtection="1">
      <alignment horizontal="center"/>
      <protection/>
    </xf>
    <xf numFmtId="169" fontId="19" fillId="0" borderId="0" xfId="44" applyNumberFormat="1" applyFont="1" applyBorder="1" applyAlignment="1" applyProtection="1">
      <alignment horizontal="center"/>
      <protection/>
    </xf>
    <xf numFmtId="0" fontId="11" fillId="35" borderId="0" xfId="0" applyNumberFormat="1" applyFont="1" applyFill="1" applyBorder="1" applyAlignment="1">
      <alignment horizontal="left" vertical="center"/>
    </xf>
    <xf numFmtId="0" fontId="25" fillId="35" borderId="10" xfId="0" applyNumberFormat="1" applyFont="1" applyFill="1" applyBorder="1" applyAlignment="1">
      <alignment horizontal="left"/>
    </xf>
    <xf numFmtId="165" fontId="25" fillId="0" borderId="0" xfId="47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left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left" vertical="center"/>
    </xf>
    <xf numFmtId="0" fontId="11" fillId="33" borderId="25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NumberFormat="1" applyFont="1" applyFill="1" applyAlignment="1">
      <alignment/>
    </xf>
    <xf numFmtId="0" fontId="27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left"/>
    </xf>
    <xf numFmtId="0" fontId="27" fillId="33" borderId="25" xfId="0" applyNumberFormat="1" applyFont="1" applyFill="1" applyBorder="1" applyAlignment="1">
      <alignment/>
    </xf>
    <xf numFmtId="0" fontId="10" fillId="33" borderId="25" xfId="0" applyNumberFormat="1" applyFont="1" applyFill="1" applyBorder="1" applyAlignment="1">
      <alignment/>
    </xf>
    <xf numFmtId="167" fontId="2" fillId="40" borderId="17" xfId="63" applyNumberFormat="1" applyFont="1" applyFill="1" applyBorder="1" applyAlignment="1" applyProtection="1">
      <alignment horizontal="center" vertical="center" wrapText="1"/>
      <protection/>
    </xf>
    <xf numFmtId="164" fontId="18" fillId="40" borderId="17" xfId="47" applyNumberFormat="1" applyFont="1" applyFill="1" applyBorder="1" applyAlignment="1" applyProtection="1">
      <alignment horizontal="center" vertical="center"/>
      <protection/>
    </xf>
    <xf numFmtId="164" fontId="19" fillId="0" borderId="0" xfId="47" applyNumberFormat="1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/>
    </xf>
    <xf numFmtId="164" fontId="19" fillId="0" borderId="0" xfId="47" applyNumberFormat="1" applyFont="1" applyFill="1" applyBorder="1" applyAlignment="1" applyProtection="1">
      <alignment horizontal="center" vertical="center" wrapText="1"/>
      <protection/>
    </xf>
    <xf numFmtId="0" fontId="2" fillId="0" borderId="26" xfId="44" applyNumberFormat="1" applyFon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>
      <alignment horizontal="left"/>
    </xf>
    <xf numFmtId="0" fontId="14" fillId="33" borderId="0" xfId="0" applyNumberFormat="1" applyFont="1" applyFill="1" applyBorder="1" applyAlignment="1">
      <alignment horizontal="center"/>
    </xf>
    <xf numFmtId="0" fontId="4" fillId="36" borderId="17" xfId="44" applyNumberFormat="1" applyFont="1" applyFill="1" applyBorder="1" applyAlignment="1" applyProtection="1">
      <alignment horizontal="center"/>
      <protection/>
    </xf>
    <xf numFmtId="0" fontId="15" fillId="0" borderId="20" xfId="44" applyNumberFormat="1" applyFont="1" applyFill="1" applyBorder="1" applyAlignment="1" applyProtection="1">
      <alignment horizontal="center"/>
      <protection/>
    </xf>
    <xf numFmtId="0" fontId="28" fillId="41" borderId="17" xfId="44" applyNumberFormat="1" applyFont="1" applyFill="1" applyBorder="1" applyAlignment="1" applyProtection="1">
      <alignment horizontal="center" vertical="center"/>
      <protection/>
    </xf>
    <xf numFmtId="169" fontId="17" fillId="0" borderId="17" xfId="0" applyNumberFormat="1" applyFont="1" applyFill="1" applyBorder="1" applyAlignment="1">
      <alignment horizontal="center" vertical="center"/>
    </xf>
    <xf numFmtId="167" fontId="2" fillId="0" borderId="27" xfId="63" applyNumberFormat="1" applyFont="1" applyFill="1" applyBorder="1" applyAlignment="1" applyProtection="1">
      <alignment horizontal="center" vertical="center" wrapText="1"/>
      <protection/>
    </xf>
    <xf numFmtId="168" fontId="2" fillId="0" borderId="17" xfId="47" applyNumberFormat="1" applyFont="1" applyFill="1" applyBorder="1" applyAlignment="1" applyProtection="1">
      <alignment horizontal="center" vertical="center"/>
      <protection/>
    </xf>
    <xf numFmtId="168" fontId="4" fillId="35" borderId="0" xfId="47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>
      <alignment horizontal="left"/>
    </xf>
    <xf numFmtId="0" fontId="24" fillId="35" borderId="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left" vertical="center"/>
    </xf>
    <xf numFmtId="0" fontId="26" fillId="42" borderId="25" xfId="0" applyNumberFormat="1" applyFont="1" applyFill="1" applyBorder="1" applyAlignment="1">
      <alignment horizontal="center"/>
    </xf>
    <xf numFmtId="0" fontId="23" fillId="34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8" fillId="33" borderId="1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57150</xdr:rowOff>
    </xdr:from>
    <xdr:to>
      <xdr:col>8</xdr:col>
      <xdr:colOff>638175</xdr:colOff>
      <xdr:row>3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1409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D53" sqref="D53"/>
    </sheetView>
  </sheetViews>
  <sheetFormatPr defaultColWidth="0" defaultRowHeight="12.75" customHeight="1" zeroHeight="1"/>
  <cols>
    <col min="1" max="1" width="1.4921875" style="1" customWidth="1"/>
    <col min="2" max="2" width="7.00390625" style="1" customWidth="1"/>
    <col min="3" max="3" width="42.00390625" style="2" customWidth="1"/>
    <col min="4" max="4" width="10.00390625" style="3" customWidth="1"/>
    <col min="5" max="5" width="11.75390625" style="4" customWidth="1"/>
    <col min="6" max="6" width="12.875" style="5" customWidth="1"/>
    <col min="7" max="7" width="8.375" style="5" customWidth="1"/>
    <col min="8" max="8" width="1.875" style="5" customWidth="1"/>
    <col min="9" max="9" width="11.875" style="5" customWidth="1"/>
    <col min="10" max="10" width="3.25390625" style="1" customWidth="1"/>
    <col min="11" max="16384" width="0.875" style="1" hidden="1" customWidth="1"/>
  </cols>
  <sheetData>
    <row r="1" spans="1:9" ht="22.5" customHeight="1">
      <c r="A1" s="6"/>
      <c r="B1" s="7" t="s">
        <v>0</v>
      </c>
      <c r="C1" s="8"/>
      <c r="D1" s="136"/>
      <c r="E1" s="136"/>
      <c r="F1" s="136"/>
      <c r="G1" s="136"/>
      <c r="H1" s="136"/>
      <c r="I1" s="136"/>
    </row>
    <row r="2" spans="1:9" ht="24" customHeight="1">
      <c r="A2" s="6"/>
      <c r="B2" s="97" t="s">
        <v>1</v>
      </c>
      <c r="C2" s="98"/>
      <c r="D2" s="99"/>
      <c r="E2" s="141"/>
      <c r="F2" s="141"/>
      <c r="G2" s="100"/>
      <c r="H2" s="11"/>
      <c r="I2" s="12"/>
    </row>
    <row r="3" spans="1:9" ht="15" customHeight="1">
      <c r="A3" s="6"/>
      <c r="B3" s="101" t="s">
        <v>2</v>
      </c>
      <c r="C3" s="102"/>
      <c r="D3" s="103"/>
      <c r="E3" s="142"/>
      <c r="F3" s="142"/>
      <c r="G3" s="104"/>
      <c r="H3" s="11"/>
      <c r="I3" s="12"/>
    </row>
    <row r="4" spans="1:9" ht="15" customHeight="1">
      <c r="A4" s="6"/>
      <c r="B4" s="105" t="s">
        <v>3</v>
      </c>
      <c r="C4" s="137"/>
      <c r="D4" s="137"/>
      <c r="E4" s="137"/>
      <c r="F4" s="137"/>
      <c r="G4" s="106"/>
      <c r="H4" s="11"/>
      <c r="I4" s="12"/>
    </row>
    <row r="5" spans="1:9" ht="15" customHeight="1">
      <c r="A5" s="6"/>
      <c r="B5" s="101" t="s">
        <v>4</v>
      </c>
      <c r="C5" s="107"/>
      <c r="D5" s="107"/>
      <c r="E5" s="107"/>
      <c r="F5" s="138" t="s">
        <v>5</v>
      </c>
      <c r="G5" s="138"/>
      <c r="H5" s="11"/>
      <c r="I5" s="12"/>
    </row>
    <row r="6" spans="1:9" ht="15" customHeight="1">
      <c r="A6" s="6"/>
      <c r="B6" s="105" t="s">
        <v>6</v>
      </c>
      <c r="C6" s="107"/>
      <c r="D6" s="107"/>
      <c r="E6" s="107"/>
      <c r="F6" s="107"/>
      <c r="G6" s="107"/>
      <c r="H6" s="11"/>
      <c r="I6" s="12"/>
    </row>
    <row r="7" spans="1:9" ht="15" customHeight="1">
      <c r="A7" s="6"/>
      <c r="B7" s="105" t="s">
        <v>7</v>
      </c>
      <c r="C7" s="107"/>
      <c r="D7" s="107"/>
      <c r="E7" s="107"/>
      <c r="F7" s="107"/>
      <c r="G7" s="107"/>
      <c r="H7" s="11"/>
      <c r="I7" s="12"/>
    </row>
    <row r="8" spans="1:9" ht="15" customHeight="1">
      <c r="A8" s="6"/>
      <c r="B8" s="101" t="s">
        <v>8</v>
      </c>
      <c r="C8" s="107"/>
      <c r="D8" s="108"/>
      <c r="E8" s="108"/>
      <c r="F8" s="107"/>
      <c r="G8" s="107"/>
      <c r="H8" s="11"/>
      <c r="I8" s="12"/>
    </row>
    <row r="9" spans="1:9" ht="11.25" customHeight="1">
      <c r="A9" s="6"/>
      <c r="B9" s="139" t="s">
        <v>9</v>
      </c>
      <c r="C9" s="139"/>
      <c r="D9" s="139"/>
      <c r="E9" s="139"/>
      <c r="F9" s="139"/>
      <c r="G9" s="139"/>
      <c r="H9" s="11"/>
      <c r="I9" s="12"/>
    </row>
    <row r="10" spans="1:9" ht="15" customHeight="1">
      <c r="A10" s="6"/>
      <c r="B10" s="20" t="s">
        <v>2</v>
      </c>
      <c r="C10" s="109"/>
      <c r="D10" s="100"/>
      <c r="E10" s="110"/>
      <c r="F10" s="111"/>
      <c r="G10" s="110"/>
      <c r="H10" s="11"/>
      <c r="I10" s="12"/>
    </row>
    <row r="11" spans="1:9" ht="15" customHeight="1">
      <c r="A11" s="6"/>
      <c r="B11" s="112" t="s">
        <v>10</v>
      </c>
      <c r="C11" s="107"/>
      <c r="D11" s="113"/>
      <c r="E11" s="113"/>
      <c r="F11" s="114"/>
      <c r="G11" s="113"/>
      <c r="H11" s="11"/>
      <c r="I11" s="12"/>
    </row>
    <row r="12" spans="1:9" ht="12.75" customHeight="1">
      <c r="A12" s="6"/>
      <c r="B12" s="140" t="s">
        <v>11</v>
      </c>
      <c r="C12" s="140"/>
      <c r="D12" s="140"/>
      <c r="E12" s="140"/>
      <c r="F12" s="140"/>
      <c r="G12" s="140"/>
      <c r="H12" s="11"/>
      <c r="I12" s="12"/>
    </row>
    <row r="13" spans="1:9" ht="15" customHeight="1">
      <c r="A13" s="6"/>
      <c r="B13" s="131" t="s">
        <v>67</v>
      </c>
      <c r="C13" s="131"/>
      <c r="D13" s="131"/>
      <c r="E13" s="131"/>
      <c r="F13" s="131"/>
      <c r="G13" s="131"/>
      <c r="H13" s="131"/>
      <c r="I13" s="131"/>
    </row>
    <row r="14" spans="1:9" ht="15" customHeight="1">
      <c r="A14" s="6"/>
      <c r="B14" s="118" t="s">
        <v>63</v>
      </c>
      <c r="C14" s="118"/>
      <c r="D14" s="118"/>
      <c r="E14" s="118"/>
      <c r="F14" s="118"/>
      <c r="G14" s="118"/>
      <c r="H14" s="15"/>
      <c r="I14" s="15"/>
    </row>
    <row r="15" spans="1:9" ht="9" customHeight="1">
      <c r="A15" s="6"/>
      <c r="B15" s="16"/>
      <c r="C15" s="17"/>
      <c r="D15" s="10"/>
      <c r="E15" s="18"/>
      <c r="F15" s="18"/>
      <c r="G15" s="14"/>
      <c r="H15" s="11"/>
      <c r="I15" s="11"/>
    </row>
    <row r="16" spans="1:9" ht="12" customHeight="1">
      <c r="A16" s="6"/>
      <c r="B16" s="19"/>
      <c r="C16" s="132" t="s">
        <v>12</v>
      </c>
      <c r="D16" s="132"/>
      <c r="E16" s="132"/>
      <c r="F16" s="132"/>
      <c r="G16" s="132"/>
      <c r="H16" s="11"/>
      <c r="I16" s="12"/>
    </row>
    <row r="17" spans="1:9" ht="15" customHeight="1">
      <c r="A17" s="6"/>
      <c r="B17" s="20" t="s">
        <v>3</v>
      </c>
      <c r="C17" s="21"/>
      <c r="D17" s="9"/>
      <c r="E17" s="22"/>
      <c r="F17" s="9"/>
      <c r="G17" s="9"/>
      <c r="H17" s="11"/>
      <c r="I17" s="12"/>
    </row>
    <row r="18" spans="1:9" ht="15" customHeight="1">
      <c r="A18" s="6"/>
      <c r="B18" s="20" t="s">
        <v>4</v>
      </c>
      <c r="C18" s="13"/>
      <c r="D18" s="9"/>
      <c r="E18" s="9"/>
      <c r="F18" s="133" t="s">
        <v>13</v>
      </c>
      <c r="G18" s="133"/>
      <c r="H18" s="11"/>
      <c r="I18" s="12"/>
    </row>
    <row r="19" spans="1:9" ht="15.75" customHeight="1">
      <c r="A19" s="6"/>
      <c r="B19" s="20" t="s">
        <v>6</v>
      </c>
      <c r="C19" s="21"/>
      <c r="D19" s="23"/>
      <c r="E19" s="24" t="s">
        <v>14</v>
      </c>
      <c r="F19" s="134" t="s">
        <v>15</v>
      </c>
      <c r="G19" s="134"/>
      <c r="H19" s="11"/>
      <c r="I19" s="12"/>
    </row>
    <row r="20" spans="1:9" ht="7.5" customHeight="1">
      <c r="A20" s="6"/>
      <c r="B20" s="135"/>
      <c r="C20" s="135"/>
      <c r="D20" s="135"/>
      <c r="E20" s="135"/>
      <c r="F20" s="135"/>
      <c r="G20" s="135"/>
      <c r="H20" s="135"/>
      <c r="I20" s="135"/>
    </row>
    <row r="21" spans="1:9" ht="15" customHeight="1">
      <c r="A21" s="6"/>
      <c r="B21" s="123" t="s">
        <v>16</v>
      </c>
      <c r="C21" s="123"/>
      <c r="D21" s="123"/>
      <c r="E21" s="123"/>
      <c r="F21" s="123"/>
      <c r="G21" s="123"/>
      <c r="H21" s="11"/>
      <c r="I21" s="12"/>
    </row>
    <row r="22" spans="2:9" ht="15" customHeight="1">
      <c r="B22" s="1" t="s">
        <v>17</v>
      </c>
      <c r="C22" s="25"/>
      <c r="D22" s="26"/>
      <c r="E22" s="27"/>
      <c r="G22" s="28"/>
      <c r="H22" s="28"/>
      <c r="I22" s="29"/>
    </row>
    <row r="23" spans="2:9" ht="15.75" customHeight="1">
      <c r="B23" s="124" t="s">
        <v>62</v>
      </c>
      <c r="C23" s="124"/>
      <c r="D23" s="30"/>
      <c r="E23" s="31"/>
      <c r="F23" s="32"/>
      <c r="G23" s="125" t="s">
        <v>18</v>
      </c>
      <c r="H23" s="125"/>
      <c r="I23" s="125"/>
    </row>
    <row r="24" spans="2:9" ht="25.5" customHeight="1">
      <c r="B24" s="126" t="s">
        <v>69</v>
      </c>
      <c r="C24" s="126"/>
      <c r="D24" s="33" t="s">
        <v>19</v>
      </c>
      <c r="E24" s="34" t="s">
        <v>20</v>
      </c>
      <c r="F24" s="35" t="s">
        <v>21</v>
      </c>
      <c r="G24" s="36" t="s">
        <v>22</v>
      </c>
      <c r="H24" s="37"/>
      <c r="I24" s="38" t="s">
        <v>23</v>
      </c>
    </row>
    <row r="25" spans="2:9" ht="15" customHeight="1">
      <c r="B25" s="38">
        <v>5101</v>
      </c>
      <c r="C25" s="39" t="s">
        <v>24</v>
      </c>
      <c r="D25" s="82">
        <v>0</v>
      </c>
      <c r="E25" s="40">
        <v>0.133</v>
      </c>
      <c r="F25" s="41">
        <f aca="true" t="shared" si="0" ref="F25:F50">E25*D25</f>
        <v>0</v>
      </c>
      <c r="G25" s="42">
        <v>15</v>
      </c>
      <c r="H25" s="43"/>
      <c r="I25" s="44">
        <f aca="true" t="shared" si="1" ref="I25:I50">PRODUCT(G25*D25)</f>
        <v>0</v>
      </c>
    </row>
    <row r="26" spans="2:9" ht="15" customHeight="1">
      <c r="B26" s="38">
        <v>5101</v>
      </c>
      <c r="C26" s="39" t="s">
        <v>25</v>
      </c>
      <c r="D26" s="82">
        <v>0</v>
      </c>
      <c r="E26" s="40">
        <v>0.133</v>
      </c>
      <c r="F26" s="41">
        <f t="shared" si="0"/>
        <v>0</v>
      </c>
      <c r="G26" s="42">
        <v>15</v>
      </c>
      <c r="H26" s="43"/>
      <c r="I26" s="44">
        <f t="shared" si="1"/>
        <v>0</v>
      </c>
    </row>
    <row r="27" spans="2:9" ht="15" customHeight="1">
      <c r="B27" s="38">
        <v>5101</v>
      </c>
      <c r="C27" s="39" t="s">
        <v>26</v>
      </c>
      <c r="D27" s="82">
        <v>0</v>
      </c>
      <c r="E27" s="40">
        <v>0.133</v>
      </c>
      <c r="F27" s="41">
        <f t="shared" si="0"/>
        <v>0</v>
      </c>
      <c r="G27" s="42">
        <v>15</v>
      </c>
      <c r="H27" s="43"/>
      <c r="I27" s="44">
        <f t="shared" si="1"/>
        <v>0</v>
      </c>
    </row>
    <row r="28" spans="2:9" ht="15" customHeight="1">
      <c r="B28" s="38"/>
      <c r="C28" s="39" t="s">
        <v>66</v>
      </c>
      <c r="D28" s="82">
        <v>0</v>
      </c>
      <c r="E28" s="40">
        <v>0.133</v>
      </c>
      <c r="F28" s="41">
        <f t="shared" si="0"/>
        <v>0</v>
      </c>
      <c r="G28" s="42">
        <v>18</v>
      </c>
      <c r="H28" s="43"/>
      <c r="I28" s="44">
        <f t="shared" si="1"/>
        <v>0</v>
      </c>
    </row>
    <row r="29" spans="2:9" ht="15" customHeight="1">
      <c r="B29" s="38">
        <v>5103</v>
      </c>
      <c r="C29" s="45" t="s">
        <v>27</v>
      </c>
      <c r="D29" s="83">
        <v>0</v>
      </c>
      <c r="E29" s="46">
        <v>0.07</v>
      </c>
      <c r="F29" s="47">
        <f t="shared" si="0"/>
        <v>0</v>
      </c>
      <c r="G29" s="42">
        <v>6.7</v>
      </c>
      <c r="H29" s="48"/>
      <c r="I29" s="44">
        <f t="shared" si="1"/>
        <v>0</v>
      </c>
    </row>
    <row r="30" spans="2:9" ht="15" customHeight="1">
      <c r="B30" s="38">
        <v>5104</v>
      </c>
      <c r="C30" s="45" t="s">
        <v>28</v>
      </c>
      <c r="D30" s="83">
        <v>0</v>
      </c>
      <c r="E30" s="46">
        <v>0.07</v>
      </c>
      <c r="F30" s="47">
        <f t="shared" si="0"/>
        <v>0</v>
      </c>
      <c r="G30" s="42">
        <v>7.5</v>
      </c>
      <c r="H30" s="48"/>
      <c r="I30" s="44">
        <f t="shared" si="1"/>
        <v>0</v>
      </c>
    </row>
    <row r="31" spans="2:9" ht="15" customHeight="1">
      <c r="B31" s="38">
        <v>5105</v>
      </c>
      <c r="C31" s="49" t="s">
        <v>68</v>
      </c>
      <c r="D31" s="83">
        <v>0</v>
      </c>
      <c r="E31" s="46">
        <v>0.03</v>
      </c>
      <c r="F31" s="47">
        <f t="shared" si="0"/>
        <v>0</v>
      </c>
      <c r="G31" s="42">
        <v>8.3</v>
      </c>
      <c r="H31" s="48"/>
      <c r="I31" s="44">
        <f t="shared" si="1"/>
        <v>0</v>
      </c>
    </row>
    <row r="32" spans="2:9" ht="15" customHeight="1">
      <c r="B32" s="38">
        <v>5107</v>
      </c>
      <c r="C32" s="45" t="s">
        <v>29</v>
      </c>
      <c r="D32" s="83">
        <v>0</v>
      </c>
      <c r="E32" s="46">
        <v>0.07</v>
      </c>
      <c r="F32" s="47">
        <f t="shared" si="0"/>
        <v>0</v>
      </c>
      <c r="G32" s="42">
        <v>6.7</v>
      </c>
      <c r="H32" s="48"/>
      <c r="I32" s="44">
        <f t="shared" si="1"/>
        <v>0</v>
      </c>
    </row>
    <row r="33" spans="2:9" ht="15" customHeight="1">
      <c r="B33" s="38">
        <v>5108</v>
      </c>
      <c r="C33" s="45" t="s">
        <v>30</v>
      </c>
      <c r="D33" s="83">
        <v>0</v>
      </c>
      <c r="E33" s="46">
        <v>0.07</v>
      </c>
      <c r="F33" s="47">
        <f t="shared" si="0"/>
        <v>0</v>
      </c>
      <c r="G33" s="42">
        <v>7.5</v>
      </c>
      <c r="H33" s="48"/>
      <c r="I33" s="44">
        <f t="shared" si="1"/>
        <v>0</v>
      </c>
    </row>
    <row r="34" spans="2:9" ht="15" customHeight="1">
      <c r="B34" s="38">
        <v>5109</v>
      </c>
      <c r="C34" s="49" t="s">
        <v>31</v>
      </c>
      <c r="D34" s="83">
        <v>0</v>
      </c>
      <c r="E34" s="46">
        <v>0.03</v>
      </c>
      <c r="F34" s="47">
        <f t="shared" si="0"/>
        <v>0</v>
      </c>
      <c r="G34" s="42">
        <v>8.3</v>
      </c>
      <c r="H34" s="48"/>
      <c r="I34" s="44">
        <f t="shared" si="1"/>
        <v>0</v>
      </c>
    </row>
    <row r="35" spans="2:9" ht="15" customHeight="1">
      <c r="B35" s="38">
        <v>5110</v>
      </c>
      <c r="C35" s="45" t="s">
        <v>32</v>
      </c>
      <c r="D35" s="83">
        <v>0</v>
      </c>
      <c r="E35" s="46">
        <v>0.085</v>
      </c>
      <c r="F35" s="47">
        <f t="shared" si="0"/>
        <v>0</v>
      </c>
      <c r="G35" s="42">
        <v>6.7</v>
      </c>
      <c r="H35" s="48"/>
      <c r="I35" s="44">
        <f t="shared" si="1"/>
        <v>0</v>
      </c>
    </row>
    <row r="36" spans="2:9" ht="15" customHeight="1">
      <c r="B36" s="38">
        <v>5111</v>
      </c>
      <c r="C36" s="45" t="s">
        <v>33</v>
      </c>
      <c r="D36" s="83">
        <v>0</v>
      </c>
      <c r="E36" s="46">
        <v>0.07</v>
      </c>
      <c r="F36" s="47">
        <f t="shared" si="0"/>
        <v>0</v>
      </c>
      <c r="G36" s="42">
        <v>7.5</v>
      </c>
      <c r="H36" s="48"/>
      <c r="I36" s="44">
        <f t="shared" si="1"/>
        <v>0</v>
      </c>
    </row>
    <row r="37" spans="2:9" ht="15" customHeight="1">
      <c r="B37" s="50">
        <v>5112</v>
      </c>
      <c r="C37" s="51" t="s">
        <v>34</v>
      </c>
      <c r="D37" s="83">
        <v>0</v>
      </c>
      <c r="E37" s="46">
        <v>0.03</v>
      </c>
      <c r="F37" s="47">
        <f t="shared" si="0"/>
        <v>0</v>
      </c>
      <c r="G37" s="42">
        <v>8.3</v>
      </c>
      <c r="H37" s="48"/>
      <c r="I37" s="44">
        <f t="shared" si="1"/>
        <v>0</v>
      </c>
    </row>
    <row r="38" spans="2:9" ht="15" customHeight="1">
      <c r="B38" s="50">
        <v>5114</v>
      </c>
      <c r="C38" s="52" t="s">
        <v>35</v>
      </c>
      <c r="D38" s="83">
        <v>0</v>
      </c>
      <c r="E38" s="46">
        <v>0.07</v>
      </c>
      <c r="F38" s="47">
        <f t="shared" si="0"/>
        <v>0</v>
      </c>
      <c r="G38" s="42">
        <v>7.4</v>
      </c>
      <c r="H38" s="48"/>
      <c r="I38" s="44">
        <f t="shared" si="1"/>
        <v>0</v>
      </c>
    </row>
    <row r="39" spans="2:9" ht="15" customHeight="1">
      <c r="B39" s="38">
        <v>5115</v>
      </c>
      <c r="C39" s="45" t="s">
        <v>36</v>
      </c>
      <c r="D39" s="83">
        <v>0</v>
      </c>
      <c r="E39" s="46">
        <v>0.05</v>
      </c>
      <c r="F39" s="47">
        <f t="shared" si="0"/>
        <v>0</v>
      </c>
      <c r="G39" s="42">
        <v>8</v>
      </c>
      <c r="H39" s="48"/>
      <c r="I39" s="44">
        <f t="shared" si="1"/>
        <v>0</v>
      </c>
    </row>
    <row r="40" spans="2:9" ht="15" customHeight="1">
      <c r="B40" s="38">
        <v>5116</v>
      </c>
      <c r="C40" s="49" t="s">
        <v>37</v>
      </c>
      <c r="D40" s="83">
        <v>0</v>
      </c>
      <c r="E40" s="46">
        <v>0.03</v>
      </c>
      <c r="F40" s="47">
        <f t="shared" si="0"/>
        <v>0</v>
      </c>
      <c r="G40" s="42">
        <v>8.3</v>
      </c>
      <c r="H40" s="48"/>
      <c r="I40" s="44">
        <f t="shared" si="1"/>
        <v>0</v>
      </c>
    </row>
    <row r="41" spans="2:9" ht="15" customHeight="1">
      <c r="B41" s="38">
        <v>5117</v>
      </c>
      <c r="C41" s="45" t="s">
        <v>38</v>
      </c>
      <c r="D41" s="83">
        <v>0</v>
      </c>
      <c r="E41" s="46">
        <v>0.085</v>
      </c>
      <c r="F41" s="47">
        <f t="shared" si="0"/>
        <v>0</v>
      </c>
      <c r="G41" s="42">
        <v>7.3</v>
      </c>
      <c r="H41" s="48"/>
      <c r="I41" s="44">
        <f t="shared" si="1"/>
        <v>0</v>
      </c>
    </row>
    <row r="42" spans="2:9" ht="15" customHeight="1">
      <c r="B42" s="38">
        <v>5118</v>
      </c>
      <c r="C42" s="45" t="s">
        <v>39</v>
      </c>
      <c r="D42" s="83">
        <v>0</v>
      </c>
      <c r="E42" s="46">
        <v>0.08</v>
      </c>
      <c r="F42" s="47">
        <f t="shared" si="0"/>
        <v>0</v>
      </c>
      <c r="G42" s="42">
        <v>7.3</v>
      </c>
      <c r="H42" s="48"/>
      <c r="I42" s="44">
        <f t="shared" si="1"/>
        <v>0</v>
      </c>
    </row>
    <row r="43" spans="2:9" ht="15" customHeight="1">
      <c r="B43" s="38">
        <v>5120</v>
      </c>
      <c r="C43" s="45" t="s">
        <v>40</v>
      </c>
      <c r="D43" s="83">
        <v>0</v>
      </c>
      <c r="E43" s="46">
        <v>0.095</v>
      </c>
      <c r="F43" s="47">
        <f t="shared" si="0"/>
        <v>0</v>
      </c>
      <c r="G43" s="42">
        <v>7.3</v>
      </c>
      <c r="H43" s="48"/>
      <c r="I43" s="44">
        <f t="shared" si="1"/>
        <v>0</v>
      </c>
    </row>
    <row r="44" spans="2:9" ht="15" customHeight="1">
      <c r="B44" s="38">
        <v>5121</v>
      </c>
      <c r="C44" s="45" t="s">
        <v>41</v>
      </c>
      <c r="D44" s="83">
        <v>0</v>
      </c>
      <c r="E44" s="46">
        <v>0.05</v>
      </c>
      <c r="F44" s="47">
        <f t="shared" si="0"/>
        <v>0</v>
      </c>
      <c r="G44" s="42">
        <v>7.3</v>
      </c>
      <c r="H44" s="48"/>
      <c r="I44" s="44">
        <f t="shared" si="1"/>
        <v>0</v>
      </c>
    </row>
    <row r="45" spans="2:9" ht="15" customHeight="1">
      <c r="B45" s="38">
        <v>5122</v>
      </c>
      <c r="C45" s="45" t="s">
        <v>42</v>
      </c>
      <c r="D45" s="83">
        <v>0</v>
      </c>
      <c r="E45" s="46">
        <v>0.06</v>
      </c>
      <c r="F45" s="47">
        <f t="shared" si="0"/>
        <v>0</v>
      </c>
      <c r="G45" s="42">
        <v>5</v>
      </c>
      <c r="H45" s="48"/>
      <c r="I45" s="44">
        <f t="shared" si="1"/>
        <v>0</v>
      </c>
    </row>
    <row r="46" spans="2:9" ht="15" customHeight="1">
      <c r="B46" s="38">
        <v>5123</v>
      </c>
      <c r="C46" s="45" t="s">
        <v>43</v>
      </c>
      <c r="D46" s="83">
        <v>0</v>
      </c>
      <c r="E46" s="46">
        <v>0.05</v>
      </c>
      <c r="F46" s="47">
        <f t="shared" si="0"/>
        <v>0</v>
      </c>
      <c r="G46" s="42">
        <v>7.3</v>
      </c>
      <c r="H46" s="48"/>
      <c r="I46" s="44">
        <f t="shared" si="1"/>
        <v>0</v>
      </c>
    </row>
    <row r="47" spans="2:9" ht="15" customHeight="1">
      <c r="B47" s="38">
        <v>5124</v>
      </c>
      <c r="C47" s="45" t="s">
        <v>44</v>
      </c>
      <c r="D47" s="83">
        <v>0</v>
      </c>
      <c r="E47" s="46">
        <v>0.11</v>
      </c>
      <c r="F47" s="47">
        <f t="shared" si="0"/>
        <v>0</v>
      </c>
      <c r="G47" s="42">
        <v>10</v>
      </c>
      <c r="H47" s="48"/>
      <c r="I47" s="44">
        <f t="shared" si="1"/>
        <v>0</v>
      </c>
    </row>
    <row r="48" spans="2:9" ht="15" customHeight="1">
      <c r="B48" s="38">
        <v>5126</v>
      </c>
      <c r="C48" s="45" t="s">
        <v>45</v>
      </c>
      <c r="D48" s="84">
        <v>0</v>
      </c>
      <c r="E48" s="46">
        <v>0.09</v>
      </c>
      <c r="F48" s="47">
        <f t="shared" si="0"/>
        <v>0</v>
      </c>
      <c r="G48" s="42">
        <v>12</v>
      </c>
      <c r="H48" s="48"/>
      <c r="I48" s="44">
        <f t="shared" si="1"/>
        <v>0</v>
      </c>
    </row>
    <row r="49" spans="2:9" ht="15" customHeight="1">
      <c r="B49" s="50">
        <v>5127</v>
      </c>
      <c r="C49" s="53" t="s">
        <v>46</v>
      </c>
      <c r="D49" s="85">
        <v>0</v>
      </c>
      <c r="E49" s="54">
        <v>0.08</v>
      </c>
      <c r="F49" s="47">
        <f t="shared" si="0"/>
        <v>0</v>
      </c>
      <c r="G49" s="42">
        <v>12</v>
      </c>
      <c r="H49" s="48"/>
      <c r="I49" s="44">
        <f t="shared" si="1"/>
        <v>0</v>
      </c>
    </row>
    <row r="50" spans="2:9" ht="15" customHeight="1">
      <c r="B50" s="38">
        <v>5128</v>
      </c>
      <c r="C50" s="45" t="s">
        <v>47</v>
      </c>
      <c r="D50" s="84">
        <v>0</v>
      </c>
      <c r="E50" s="46">
        <v>0.08</v>
      </c>
      <c r="F50" s="47">
        <f t="shared" si="0"/>
        <v>0</v>
      </c>
      <c r="G50" s="42">
        <v>12</v>
      </c>
      <c r="H50" s="48"/>
      <c r="I50" s="44">
        <f t="shared" si="1"/>
        <v>0</v>
      </c>
    </row>
    <row r="51" spans="2:9" ht="7.5" customHeight="1">
      <c r="B51" s="55"/>
      <c r="C51" s="56"/>
      <c r="D51" s="86"/>
      <c r="E51" s="57"/>
      <c r="F51" s="58"/>
      <c r="G51" s="59"/>
      <c r="H51" s="60"/>
      <c r="I51" s="61"/>
    </row>
    <row r="52" spans="2:9" ht="12.75" customHeight="1">
      <c r="B52" s="62" t="s">
        <v>48</v>
      </c>
      <c r="C52" s="63" t="s">
        <v>49</v>
      </c>
      <c r="D52" s="87">
        <v>0</v>
      </c>
      <c r="E52" s="64">
        <v>0.1</v>
      </c>
      <c r="F52" s="65">
        <f>E52*D52</f>
        <v>0</v>
      </c>
      <c r="G52" s="42">
        <v>9</v>
      </c>
      <c r="H52" s="66"/>
      <c r="I52" s="67">
        <f>PRODUCT(G52*D52)</f>
        <v>0</v>
      </c>
    </row>
    <row r="53" spans="2:9" ht="13.5" customHeight="1">
      <c r="B53" s="68" t="s">
        <v>48</v>
      </c>
      <c r="C53" s="69" t="s">
        <v>50</v>
      </c>
      <c r="D53" s="87">
        <v>0</v>
      </c>
      <c r="E53" s="64">
        <v>0.07</v>
      </c>
      <c r="F53" s="65">
        <f>E53*D53</f>
        <v>0</v>
      </c>
      <c r="G53" s="42">
        <v>8.5</v>
      </c>
      <c r="H53" s="68"/>
      <c r="I53" s="67">
        <f>PRODUCT(G53*D53)</f>
        <v>0</v>
      </c>
    </row>
    <row r="54" spans="7:9" ht="15" customHeight="1">
      <c r="G54" s="70"/>
      <c r="H54" s="71"/>
      <c r="I54" s="127">
        <f>SUM(I25:I53)</f>
        <v>0</v>
      </c>
    </row>
    <row r="55" spans="3:9" ht="10.5" customHeight="1">
      <c r="C55" s="89" t="s">
        <v>51</v>
      </c>
      <c r="D55" s="88">
        <f>SUM(D25:D53)</f>
        <v>0</v>
      </c>
      <c r="G55" s="70"/>
      <c r="H55" s="48"/>
      <c r="I55" s="127"/>
    </row>
    <row r="56" spans="5:9" ht="17.25" customHeight="1">
      <c r="E56" s="4" t="s">
        <v>52</v>
      </c>
      <c r="F56" s="5">
        <f>SUM(F25:F53)</f>
        <v>0</v>
      </c>
      <c r="G56" s="72" t="s">
        <v>53</v>
      </c>
      <c r="H56" s="48"/>
      <c r="I56" s="73">
        <f>SUM(I25:I53)</f>
        <v>0</v>
      </c>
    </row>
    <row r="57" spans="2:6" ht="12.75" customHeight="1" hidden="1">
      <c r="B57" s="71"/>
      <c r="C57" s="74"/>
      <c r="D57" s="75"/>
      <c r="E57" s="128" t="s">
        <v>54</v>
      </c>
      <c r="F57" s="129">
        <f>TRUNC(SUM(F25:F53),0)+1</f>
        <v>1</v>
      </c>
    </row>
    <row r="58" spans="2:9" ht="12.75" customHeight="1">
      <c r="B58" s="71"/>
      <c r="C58" s="74"/>
      <c r="D58" s="90"/>
      <c r="E58" s="128"/>
      <c r="F58" s="129"/>
      <c r="G58" s="91" t="s">
        <v>64</v>
      </c>
      <c r="H58" s="92"/>
      <c r="I58" s="93">
        <v>0.1</v>
      </c>
    </row>
    <row r="59" spans="2:9" ht="12.75" customHeight="1">
      <c r="B59" s="71"/>
      <c r="C59" s="74"/>
      <c r="D59" s="90"/>
      <c r="E59" s="128"/>
      <c r="F59" s="129"/>
      <c r="G59" s="94" t="s">
        <v>65</v>
      </c>
      <c r="H59" s="95"/>
      <c r="I59" s="96">
        <f>I54-(I54*I58)</f>
        <v>0</v>
      </c>
    </row>
    <row r="60" spans="2:12" ht="13.5" customHeight="1">
      <c r="B60" s="121" t="s">
        <v>55</v>
      </c>
      <c r="C60" s="121"/>
      <c r="D60" s="76"/>
      <c r="E60" s="128"/>
      <c r="F60" s="129"/>
      <c r="G60" s="130" t="s">
        <v>56</v>
      </c>
      <c r="H60" s="130"/>
      <c r="I60" s="130"/>
      <c r="L60" s="77">
        <f>TRUNC(F56/10,0)+1</f>
        <v>1</v>
      </c>
    </row>
    <row r="61" spans="2:3" ht="11.25" customHeight="1">
      <c r="B61" s="119"/>
      <c r="C61" s="119"/>
    </row>
    <row r="62" spans="2:9" ht="4.5" customHeight="1">
      <c r="B62" s="119"/>
      <c r="C62" s="119"/>
      <c r="D62" s="115" t="s">
        <v>57</v>
      </c>
      <c r="E62" s="115"/>
      <c r="F62" s="116">
        <f>IF($F$57&lt;1,19,(19*$L$60+(($F$57-1)*3.4)))</f>
        <v>19</v>
      </c>
      <c r="G62" s="120" t="s">
        <v>58</v>
      </c>
      <c r="H62" s="78"/>
      <c r="I62" s="117">
        <f>SUM(I54+F62)</f>
        <v>19</v>
      </c>
    </row>
    <row r="63" spans="2:9" ht="21.75" customHeight="1">
      <c r="B63" s="119"/>
      <c r="C63" s="119"/>
      <c r="D63" s="115"/>
      <c r="E63" s="115"/>
      <c r="F63" s="116"/>
      <c r="G63" s="120"/>
      <c r="H63" s="78"/>
      <c r="I63" s="117"/>
    </row>
    <row r="64" spans="2:9" ht="7.5" customHeight="1">
      <c r="B64" s="119"/>
      <c r="C64" s="119"/>
      <c r="F64" s="78"/>
      <c r="G64" s="120"/>
      <c r="H64" s="78"/>
      <c r="I64" s="79"/>
    </row>
    <row r="65" spans="4:9" ht="4.5" customHeight="1">
      <c r="D65" s="115" t="s">
        <v>59</v>
      </c>
      <c r="E65" s="115"/>
      <c r="F65" s="116">
        <f>IF($F$57&lt;1,22,(22*$L$60+(($F$57-1)*3.7)))</f>
        <v>22</v>
      </c>
      <c r="G65" s="120"/>
      <c r="H65" s="78"/>
      <c r="I65" s="117">
        <f>SUM(I54+F65)</f>
        <v>22</v>
      </c>
    </row>
    <row r="66" spans="2:9" ht="21" customHeight="1">
      <c r="B66" s="121" t="s">
        <v>60</v>
      </c>
      <c r="C66" s="121"/>
      <c r="D66" s="115"/>
      <c r="E66" s="115"/>
      <c r="F66" s="116"/>
      <c r="G66" s="120"/>
      <c r="H66" s="78"/>
      <c r="I66" s="117"/>
    </row>
    <row r="67" spans="2:9" ht="15.75" customHeight="1">
      <c r="B67" s="122"/>
      <c r="C67" s="122"/>
      <c r="D67" s="80"/>
      <c r="E67" s="46"/>
      <c r="F67" s="81"/>
      <c r="G67" s="120"/>
      <c r="H67" s="78"/>
      <c r="I67" s="79"/>
    </row>
    <row r="68" spans="2:9" ht="4.5" customHeight="1">
      <c r="B68" s="122"/>
      <c r="C68" s="122"/>
      <c r="D68" s="115" t="s">
        <v>61</v>
      </c>
      <c r="E68" s="115"/>
      <c r="F68" s="116">
        <f>IF($F$57&lt;1,26,(26*L60+(($F$57-1)*4.2)))</f>
        <v>26</v>
      </c>
      <c r="G68" s="120"/>
      <c r="H68" s="78"/>
      <c r="I68" s="117">
        <f>SUM(I54+F68)</f>
        <v>26</v>
      </c>
    </row>
    <row r="69" spans="2:9" ht="24" customHeight="1">
      <c r="B69" s="122"/>
      <c r="C69" s="122"/>
      <c r="D69" s="115"/>
      <c r="E69" s="115"/>
      <c r="F69" s="116"/>
      <c r="G69" s="120"/>
      <c r="H69" s="78"/>
      <c r="I69" s="117"/>
    </row>
    <row r="70" ht="10.5" customHeight="1"/>
  </sheetData>
  <sheetProtection selectLockedCells="1" selectUnlockedCells="1"/>
  <mergeCells count="34">
    <mergeCell ref="D1:I1"/>
    <mergeCell ref="C4:F4"/>
    <mergeCell ref="F5:G5"/>
    <mergeCell ref="B9:G9"/>
    <mergeCell ref="B12:G12"/>
    <mergeCell ref="E2:F3"/>
    <mergeCell ref="F57:F60"/>
    <mergeCell ref="B60:C60"/>
    <mergeCell ref="G60:I60"/>
    <mergeCell ref="B13:I13"/>
    <mergeCell ref="C16:G16"/>
    <mergeCell ref="F18:G18"/>
    <mergeCell ref="F19:G19"/>
    <mergeCell ref="B20:I20"/>
    <mergeCell ref="F65:F66"/>
    <mergeCell ref="I65:I66"/>
    <mergeCell ref="B66:C66"/>
    <mergeCell ref="B67:C69"/>
    <mergeCell ref="B21:G21"/>
    <mergeCell ref="B23:C23"/>
    <mergeCell ref="G23:I23"/>
    <mergeCell ref="B24:C24"/>
    <mergeCell ref="I54:I55"/>
    <mergeCell ref="E57:E60"/>
    <mergeCell ref="D68:E69"/>
    <mergeCell ref="F68:F69"/>
    <mergeCell ref="I68:I69"/>
    <mergeCell ref="B14:G14"/>
    <mergeCell ref="B61:C64"/>
    <mergeCell ref="D62:E63"/>
    <mergeCell ref="F62:F63"/>
    <mergeCell ref="G62:G69"/>
    <mergeCell ref="I62:I63"/>
    <mergeCell ref="D65:E66"/>
  </mergeCells>
  <printOptions horizontalCentered="1" verticalCentered="1"/>
  <pageMargins left="0.11805555555555555" right="0.07847222222222222" top="0" bottom="0" header="0.5118055555555555" footer="0.5118055555555555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2021-04-14T15:31:34Z</dcterms:created>
  <dcterms:modified xsi:type="dcterms:W3CDTF">2021-09-22T15:46:26Z</dcterms:modified>
  <cp:category/>
  <cp:version/>
  <cp:contentType/>
  <cp:contentStatus/>
</cp:coreProperties>
</file>